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tapublica\Desktop\1ER TRIM 2022\DISCPLINA FINANCIERA\EXCEL\"/>
    </mc:Choice>
  </mc:AlternateContent>
  <xr:revisionPtr revIDLastSave="0" documentId="13_ncr:1_{D9FFF828-F38D-4801-98D9-644EDBE224D4}" xr6:coauthVersionLast="47" xr6:coauthVersionMax="47" xr10:uidLastSave="{00000000-0000-0000-0000-000000000000}"/>
  <bookViews>
    <workbookView xWindow="-108" yWindow="-108" windowWidth="23256" windowHeight="12576" xr2:uid="{BDB63317-3628-423F-8506-06EAD45469BE}"/>
  </bookViews>
  <sheets>
    <sheet name="Hoja1" sheetId="1" r:id="rId1"/>
  </sheets>
  <externalReferences>
    <externalReference r:id="rId2"/>
  </externalReferences>
  <definedNames>
    <definedName name="_xlnm.Print_Area" localSheetId="0">Hoja1!$A$1:$D$75</definedName>
    <definedName name="ENTE_PUBLICO_A">'[1]Info General'!$C$7</definedName>
    <definedName name="TRIMESTRE">'[1]Info General'!$C$16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0" i="1" l="1"/>
  <c r="C70" i="1"/>
  <c r="B70" i="1"/>
  <c r="D68" i="1"/>
  <c r="C68" i="1"/>
  <c r="B68" i="1"/>
  <c r="D66" i="1"/>
  <c r="C66" i="1"/>
  <c r="B66" i="1"/>
  <c r="D65" i="1"/>
  <c r="D64" i="1" s="1"/>
  <c r="C65" i="1"/>
  <c r="C64" i="1" s="1"/>
  <c r="B65" i="1"/>
  <c r="B64" i="1"/>
  <c r="B63" i="1"/>
  <c r="B72" i="1" s="1"/>
  <c r="B74" i="1" s="1"/>
  <c r="D55" i="1"/>
  <c r="C55" i="1"/>
  <c r="B55" i="1"/>
  <c r="D53" i="1"/>
  <c r="C53" i="1"/>
  <c r="B53" i="1"/>
  <c r="D51" i="1"/>
  <c r="B51" i="1"/>
  <c r="D50" i="1"/>
  <c r="D49" i="1" s="1"/>
  <c r="C50" i="1"/>
  <c r="C49" i="1" s="1"/>
  <c r="C57" i="1" s="1"/>
  <c r="C59" i="1" s="1"/>
  <c r="B50" i="1"/>
  <c r="B49" i="1"/>
  <c r="C48" i="1"/>
  <c r="B48" i="1"/>
  <c r="B57" i="1" s="1"/>
  <c r="B59" i="1" s="1"/>
  <c r="D44" i="1"/>
  <c r="D41" i="1"/>
  <c r="C41" i="1"/>
  <c r="C51" i="1" s="1"/>
  <c r="B41" i="1"/>
  <c r="D40" i="1"/>
  <c r="C40" i="1"/>
  <c r="B40" i="1"/>
  <c r="D37" i="1"/>
  <c r="C37" i="1"/>
  <c r="C44" i="1" s="1"/>
  <c r="C11" i="1" s="1"/>
  <c r="C8" i="1" s="1"/>
  <c r="C21" i="1" s="1"/>
  <c r="C23" i="1" s="1"/>
  <c r="C25" i="1" s="1"/>
  <c r="B37" i="1"/>
  <c r="B44" i="1" s="1"/>
  <c r="B11" i="1" s="1"/>
  <c r="B8" i="1" s="1"/>
  <c r="B21" i="1" s="1"/>
  <c r="B23" i="1" s="1"/>
  <c r="B25" i="1" s="1"/>
  <c r="B33" i="1" s="1"/>
  <c r="D30" i="1"/>
  <c r="D29" i="1" s="1"/>
  <c r="C30" i="1"/>
  <c r="C29" i="1" s="1"/>
  <c r="B30" i="1"/>
  <c r="B29" i="1"/>
  <c r="D17" i="1"/>
  <c r="C17" i="1"/>
  <c r="B17" i="1"/>
  <c r="D13" i="1"/>
  <c r="C13" i="1"/>
  <c r="B13" i="1"/>
  <c r="D11" i="1"/>
  <c r="D10" i="1"/>
  <c r="D8" i="1" s="1"/>
  <c r="D21" i="1" s="1"/>
  <c r="D23" i="1" s="1"/>
  <c r="D25" i="1" s="1"/>
  <c r="C10" i="1"/>
  <c r="C63" i="1" s="1"/>
  <c r="C72" i="1" s="1"/>
  <c r="C74" i="1" s="1"/>
  <c r="D9" i="1"/>
  <c r="D48" i="1" s="1"/>
  <c r="C9" i="1"/>
  <c r="A4" i="1"/>
  <c r="A2" i="1"/>
  <c r="C33" i="1" l="1"/>
  <c r="D57" i="1"/>
  <c r="D59" i="1" s="1"/>
  <c r="D33" i="1"/>
  <c r="D63" i="1"/>
  <c r="D72" i="1" s="1"/>
  <c r="D74" i="1" s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<sst xmlns="http://schemas.openxmlformats.org/spreadsheetml/2006/main" count="63" uniqueCount="43">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</sst>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indent="3"/>
    </xf>
    <xf numFmtId="0" fontId="1" fillId="0" borderId="10" xfId="0" applyFont="1" applyBorder="1" applyProtection="1">
      <protection locked="0"/>
    </xf>
    <xf numFmtId="0" fontId="0" fillId="0" borderId="10" xfId="0" applyBorder="1" applyAlignment="1">
      <alignment horizontal="left" vertical="center" indent="6"/>
    </xf>
    <xf numFmtId="0" fontId="0" fillId="0" borderId="10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10" xfId="0" applyBorder="1" applyAlignment="1">
      <alignment horizontal="left" vertical="center" indent="3"/>
    </xf>
    <xf numFmtId="0" fontId="0" fillId="0" borderId="10" xfId="0" applyBorder="1"/>
    <xf numFmtId="0" fontId="3" fillId="2" borderId="11" xfId="0" applyFont="1" applyFill="1" applyBorder="1"/>
    <xf numFmtId="0" fontId="4" fillId="2" borderId="11" xfId="0" applyFont="1" applyFill="1" applyBorder="1"/>
    <xf numFmtId="4" fontId="5" fillId="0" borderId="10" xfId="0" applyNumberFormat="1" applyFont="1" applyBorder="1" applyProtection="1">
      <protection locked="0"/>
    </xf>
    <xf numFmtId="0" fontId="1" fillId="0" borderId="10" xfId="0" applyFont="1" applyBorder="1"/>
    <xf numFmtId="0" fontId="1" fillId="0" borderId="10" xfId="0" applyFont="1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wrapText="1" indent="3"/>
    </xf>
    <xf numFmtId="0" fontId="0" fillId="0" borderId="12" xfId="0" applyBorder="1"/>
    <xf numFmtId="0" fontId="0" fillId="0" borderId="0" xfId="0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4" fontId="0" fillId="0" borderId="10" xfId="0" applyNumberFormat="1" applyBorder="1" applyAlignment="1" applyProtection="1">
      <alignment vertical="center"/>
      <protection locked="0"/>
    </xf>
    <xf numFmtId="0" fontId="1" fillId="0" borderId="12" xfId="0" applyFont="1" applyBorder="1" applyAlignment="1">
      <alignment horizontal="left" vertical="center" indent="3"/>
    </xf>
    <xf numFmtId="0" fontId="0" fillId="0" borderId="13" xfId="0" applyBorder="1" applyAlignment="1">
      <alignment horizontal="left" vertical="center" indent="6"/>
    </xf>
    <xf numFmtId="0" fontId="0" fillId="0" borderId="13" xfId="0" applyBorder="1" applyAlignment="1" applyProtection="1">
      <alignment vertical="center"/>
      <protection locked="0"/>
    </xf>
    <xf numFmtId="0" fontId="1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0" fontId="4" fillId="2" borderId="11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3" xfId="0" applyBorder="1" applyProtection="1">
      <protection locked="0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entapublica/Desktop/Nueva%20carpeta/DIGITAL/0361_IDF_MYUR_000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marzo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72CD8-31CE-44AD-85FD-3CF8495F133C}">
  <sheetPr>
    <pageSetUpPr fitToPage="1"/>
  </sheetPr>
  <dimension ref="A1:D75"/>
  <sheetViews>
    <sheetView tabSelected="1" topLeftCell="A13" workbookViewId="0">
      <selection sqref="A1:D75"/>
    </sheetView>
  </sheetViews>
  <sheetFormatPr baseColWidth="10" defaultRowHeight="14.4" x14ac:dyDescent="0.3"/>
  <cols>
    <col min="1" max="1" width="101.44140625" customWidth="1"/>
    <col min="2" max="4" width="25.6640625" customWidth="1"/>
  </cols>
  <sheetData>
    <row r="1" spans="1:4" ht="21" x14ac:dyDescent="0.3">
      <c r="A1" s="31" t="s">
        <v>0</v>
      </c>
      <c r="B1" s="31"/>
      <c r="C1" s="31"/>
      <c r="D1" s="31"/>
    </row>
    <row r="2" spans="1:4" x14ac:dyDescent="0.3">
      <c r="A2" s="32" t="str">
        <f>ENTE_PUBLICO_A</f>
        <v>MUNICIPIO DE YURIRIA, Gobierno del Estado de Guanajuato (a)</v>
      </c>
      <c r="B2" s="33"/>
      <c r="C2" s="33"/>
      <c r="D2" s="34"/>
    </row>
    <row r="3" spans="1:4" x14ac:dyDescent="0.3">
      <c r="A3" s="35" t="s">
        <v>1</v>
      </c>
      <c r="B3" s="36"/>
      <c r="C3" s="36"/>
      <c r="D3" s="37"/>
    </row>
    <row r="4" spans="1:4" x14ac:dyDescent="0.3">
      <c r="A4" s="35" t="str">
        <f>TRIMESTRE</f>
        <v>Del 1 de enero al 30 de marzo de 2022 (b)</v>
      </c>
      <c r="B4" s="36"/>
      <c r="C4" s="36"/>
      <c r="D4" s="37"/>
    </row>
    <row r="5" spans="1:4" x14ac:dyDescent="0.3">
      <c r="A5" s="38" t="s">
        <v>2</v>
      </c>
      <c r="B5" s="39"/>
      <c r="C5" s="39"/>
      <c r="D5" s="40"/>
    </row>
    <row r="7" spans="1:4" ht="28.8" x14ac:dyDescent="0.3">
      <c r="A7" s="1" t="s">
        <v>3</v>
      </c>
      <c r="B7" s="2" t="s">
        <v>4</v>
      </c>
      <c r="C7" s="2" t="s">
        <v>5</v>
      </c>
      <c r="D7" s="2" t="s">
        <v>6</v>
      </c>
    </row>
    <row r="8" spans="1:4" x14ac:dyDescent="0.3">
      <c r="A8" s="3" t="s">
        <v>7</v>
      </c>
      <c r="B8" s="4">
        <f>SUM(B9:B11)</f>
        <v>264837452.52000001</v>
      </c>
      <c r="C8" s="4">
        <f t="shared" ref="C8:D8" si="0">SUM(C9:C11)</f>
        <v>87377452.969999999</v>
      </c>
      <c r="D8" s="4">
        <f t="shared" si="0"/>
        <v>85561795.25</v>
      </c>
    </row>
    <row r="9" spans="1:4" x14ac:dyDescent="0.3">
      <c r="A9" s="5" t="s">
        <v>8</v>
      </c>
      <c r="B9" s="6">
        <v>141858327.28999999</v>
      </c>
      <c r="C9" s="7">
        <f>55615592.66+0.74</f>
        <v>55615593.399999999</v>
      </c>
      <c r="D9" s="7">
        <f>53845734.94+0.74</f>
        <v>53845735.68</v>
      </c>
    </row>
    <row r="10" spans="1:4" x14ac:dyDescent="0.3">
      <c r="A10" s="5" t="s">
        <v>9</v>
      </c>
      <c r="B10" s="7">
        <v>124716890.87</v>
      </c>
      <c r="C10" s="7">
        <f>34562972.14-89.73</f>
        <v>34562882.410000004</v>
      </c>
      <c r="D10" s="7">
        <f>34517172.14-89.73</f>
        <v>34517082.410000004</v>
      </c>
    </row>
    <row r="11" spans="1:4" x14ac:dyDescent="0.3">
      <c r="A11" s="5" t="s">
        <v>10</v>
      </c>
      <c r="B11" s="6">
        <f>B44</f>
        <v>-1737765.6399999987</v>
      </c>
      <c r="C11" s="6">
        <f t="shared" ref="C11" si="1">C44</f>
        <v>-2801022.84</v>
      </c>
      <c r="D11" s="6">
        <f>D44</f>
        <v>-2801022.84</v>
      </c>
    </row>
    <row r="12" spans="1:4" x14ac:dyDescent="0.3">
      <c r="A12" s="8"/>
      <c r="B12" s="9"/>
      <c r="C12" s="9"/>
      <c r="D12" s="9"/>
    </row>
    <row r="13" spans="1:4" x14ac:dyDescent="0.3">
      <c r="A13" s="3" t="s">
        <v>11</v>
      </c>
      <c r="B13" s="4">
        <f>B14+B15</f>
        <v>264971126.80000001</v>
      </c>
      <c r="C13" s="4">
        <f t="shared" ref="C13:D13" si="2">C14+C15</f>
        <v>48993506.569999993</v>
      </c>
      <c r="D13" s="4">
        <f t="shared" si="2"/>
        <v>46767172.609999999</v>
      </c>
    </row>
    <row r="14" spans="1:4" x14ac:dyDescent="0.3">
      <c r="A14" s="5" t="s">
        <v>12</v>
      </c>
      <c r="B14" s="6">
        <v>140254235.93000001</v>
      </c>
      <c r="C14" s="6">
        <v>35744072.169999994</v>
      </c>
      <c r="D14" s="6">
        <v>34991962.369999997</v>
      </c>
    </row>
    <row r="15" spans="1:4" x14ac:dyDescent="0.3">
      <c r="A15" s="5" t="s">
        <v>13</v>
      </c>
      <c r="B15" s="7">
        <v>124716890.87</v>
      </c>
      <c r="C15" s="7">
        <v>13249434.4</v>
      </c>
      <c r="D15" s="7">
        <v>11775210.24</v>
      </c>
    </row>
    <row r="16" spans="1:4" x14ac:dyDescent="0.3">
      <c r="A16" s="8"/>
      <c r="B16" s="9"/>
      <c r="C16" s="9"/>
      <c r="D16" s="9"/>
    </row>
    <row r="17" spans="1:4" x14ac:dyDescent="0.3">
      <c r="A17" s="3" t="s">
        <v>14</v>
      </c>
      <c r="B17" s="10">
        <f>B18+B19</f>
        <v>0</v>
      </c>
      <c r="C17" s="4">
        <f t="shared" ref="C17" si="3">C18+C19</f>
        <v>15717766.800000001</v>
      </c>
      <c r="D17" s="4">
        <f>D18+D19</f>
        <v>15717766.800000001</v>
      </c>
    </row>
    <row r="18" spans="1:4" x14ac:dyDescent="0.3">
      <c r="A18" s="5" t="s">
        <v>15</v>
      </c>
      <c r="B18" s="11">
        <v>0</v>
      </c>
      <c r="C18" s="6">
        <v>6397044.7999999998</v>
      </c>
      <c r="D18" s="6">
        <v>6397044.7999999998</v>
      </c>
    </row>
    <row r="19" spans="1:4" x14ac:dyDescent="0.3">
      <c r="A19" s="5" t="s">
        <v>16</v>
      </c>
      <c r="B19" s="11">
        <v>0</v>
      </c>
      <c r="C19" s="7">
        <v>9320722</v>
      </c>
      <c r="D19" s="12">
        <v>9320722</v>
      </c>
    </row>
    <row r="20" spans="1:4" x14ac:dyDescent="0.3">
      <c r="A20" s="8"/>
      <c r="B20" s="9"/>
      <c r="C20" s="9"/>
      <c r="D20" s="9"/>
    </row>
    <row r="21" spans="1:4" x14ac:dyDescent="0.3">
      <c r="A21" s="3" t="s">
        <v>17</v>
      </c>
      <c r="B21" s="4">
        <f>B8-B13+B17</f>
        <v>-133674.28000000119</v>
      </c>
      <c r="C21" s="4">
        <f t="shared" ref="C21:D21" si="4">C8-C13+C17</f>
        <v>54101713.200000003</v>
      </c>
      <c r="D21" s="4">
        <f t="shared" si="4"/>
        <v>54512389.439999998</v>
      </c>
    </row>
    <row r="22" spans="1:4" x14ac:dyDescent="0.3">
      <c r="A22" s="3"/>
      <c r="B22" s="9"/>
      <c r="C22" s="9"/>
      <c r="D22" s="9"/>
    </row>
    <row r="23" spans="1:4" x14ac:dyDescent="0.3">
      <c r="A23" s="3" t="s">
        <v>18</v>
      </c>
      <c r="B23" s="4">
        <f>B21-B11</f>
        <v>1604091.3599999975</v>
      </c>
      <c r="C23" s="4">
        <f t="shared" ref="C23:D23" si="5">C21-C11</f>
        <v>56902736.040000007</v>
      </c>
      <c r="D23" s="4">
        <f t="shared" si="5"/>
        <v>57313412.280000001</v>
      </c>
    </row>
    <row r="24" spans="1:4" x14ac:dyDescent="0.3">
      <c r="A24" s="3"/>
      <c r="B24" s="13"/>
      <c r="C24" s="13"/>
      <c r="D24" s="13"/>
    </row>
    <row r="25" spans="1:4" x14ac:dyDescent="0.3">
      <c r="A25" s="14" t="s">
        <v>19</v>
      </c>
      <c r="B25" s="4">
        <f>B23-B17</f>
        <v>1604091.3599999975</v>
      </c>
      <c r="C25" s="4">
        <f t="shared" ref="C25" si="6">C23-C17</f>
        <v>41184969.24000001</v>
      </c>
      <c r="D25" s="4">
        <f>D23-D17</f>
        <v>41595645.480000004</v>
      </c>
    </row>
    <row r="26" spans="1:4" x14ac:dyDescent="0.3">
      <c r="A26" s="15"/>
      <c r="B26" s="16"/>
      <c r="C26" s="16"/>
      <c r="D26" s="16"/>
    </row>
    <row r="27" spans="1:4" x14ac:dyDescent="0.3">
      <c r="A27" s="17"/>
    </row>
    <row r="28" spans="1:4" x14ac:dyDescent="0.3">
      <c r="A28" s="1" t="s">
        <v>20</v>
      </c>
      <c r="B28" s="2" t="s">
        <v>21</v>
      </c>
      <c r="C28" s="2" t="s">
        <v>5</v>
      </c>
      <c r="D28" s="2" t="s">
        <v>22</v>
      </c>
    </row>
    <row r="29" spans="1:4" x14ac:dyDescent="0.3">
      <c r="A29" s="3" t="s">
        <v>23</v>
      </c>
      <c r="B29" s="18">
        <f>B30+B31</f>
        <v>811000</v>
      </c>
      <c r="C29" s="18">
        <f t="shared" ref="C29:D29" si="7">C30+C31</f>
        <v>237557.99</v>
      </c>
      <c r="D29" s="18">
        <f t="shared" si="7"/>
        <v>237557.99</v>
      </c>
    </row>
    <row r="30" spans="1:4" x14ac:dyDescent="0.3">
      <c r="A30" s="5" t="s">
        <v>24</v>
      </c>
      <c r="B30" s="19">
        <f>766000+45000</f>
        <v>811000</v>
      </c>
      <c r="C30" s="19">
        <f>195129.1+42428.89</f>
        <v>237557.99</v>
      </c>
      <c r="D30" s="19">
        <f>195129.1+42428.89</f>
        <v>237557.99</v>
      </c>
    </row>
    <row r="31" spans="1:4" x14ac:dyDescent="0.3">
      <c r="A31" s="5" t="s">
        <v>25</v>
      </c>
      <c r="B31" s="19">
        <v>0</v>
      </c>
      <c r="C31" s="19">
        <v>0</v>
      </c>
      <c r="D31" s="19">
        <v>0</v>
      </c>
    </row>
    <row r="32" spans="1:4" x14ac:dyDescent="0.3">
      <c r="A32" s="20"/>
      <c r="B32" s="20"/>
      <c r="C32" s="20"/>
      <c r="D32" s="20"/>
    </row>
    <row r="33" spans="1:4" x14ac:dyDescent="0.3">
      <c r="A33" s="3" t="s">
        <v>26</v>
      </c>
      <c r="B33" s="18">
        <f>B25+B29</f>
        <v>2415091.3599999975</v>
      </c>
      <c r="C33" s="18">
        <f t="shared" ref="C33:D33" si="8">C25+C29</f>
        <v>41422527.230000012</v>
      </c>
      <c r="D33" s="18">
        <f t="shared" si="8"/>
        <v>41833203.470000006</v>
      </c>
    </row>
    <row r="34" spans="1:4" x14ac:dyDescent="0.3">
      <c r="A34" s="21"/>
      <c r="B34" s="21"/>
      <c r="C34" s="21"/>
      <c r="D34" s="21"/>
    </row>
    <row r="35" spans="1:4" x14ac:dyDescent="0.3">
      <c r="A35" s="17"/>
    </row>
    <row r="36" spans="1:4" ht="28.8" x14ac:dyDescent="0.3">
      <c r="A36" s="1" t="s">
        <v>20</v>
      </c>
      <c r="B36" s="2" t="s">
        <v>27</v>
      </c>
      <c r="C36" s="2" t="s">
        <v>5</v>
      </c>
      <c r="D36" s="2" t="s">
        <v>6</v>
      </c>
    </row>
    <row r="37" spans="1:4" x14ac:dyDescent="0.3">
      <c r="A37" s="3" t="s">
        <v>28</v>
      </c>
      <c r="B37" s="18">
        <f>B38+B39</f>
        <v>8000000</v>
      </c>
      <c r="C37" s="18">
        <f t="shared" ref="C37:D37" si="9">C38+C39</f>
        <v>0</v>
      </c>
      <c r="D37" s="18">
        <f t="shared" si="9"/>
        <v>0</v>
      </c>
    </row>
    <row r="38" spans="1:4" x14ac:dyDescent="0.3">
      <c r="A38" s="5" t="s">
        <v>29</v>
      </c>
      <c r="B38" s="19">
        <v>8000000</v>
      </c>
      <c r="C38" s="19">
        <v>0</v>
      </c>
      <c r="D38" s="19">
        <v>0</v>
      </c>
    </row>
    <row r="39" spans="1:4" x14ac:dyDescent="0.3">
      <c r="A39" s="5" t="s">
        <v>30</v>
      </c>
      <c r="B39" s="19">
        <v>0</v>
      </c>
      <c r="C39" s="19">
        <v>0</v>
      </c>
      <c r="D39" s="19">
        <v>0</v>
      </c>
    </row>
    <row r="40" spans="1:4" x14ac:dyDescent="0.3">
      <c r="A40" s="3" t="s">
        <v>31</v>
      </c>
      <c r="B40" s="18">
        <f>B41+B42</f>
        <v>9737765.6399999987</v>
      </c>
      <c r="C40" s="18">
        <f t="shared" ref="C40:D40" si="10">C41+C42</f>
        <v>2801022.84</v>
      </c>
      <c r="D40" s="18">
        <f t="shared" si="10"/>
        <v>2801022.84</v>
      </c>
    </row>
    <row r="41" spans="1:4" x14ac:dyDescent="0.3">
      <c r="A41" s="5" t="s">
        <v>32</v>
      </c>
      <c r="B41" s="22">
        <f>9604091.36+133674.28</f>
        <v>9737765.6399999987</v>
      </c>
      <c r="C41" s="19">
        <f>2667348.56+133674.28</f>
        <v>2801022.84</v>
      </c>
      <c r="D41" s="19">
        <f>2667348.56+133674.28</f>
        <v>2801022.84</v>
      </c>
    </row>
    <row r="42" spans="1:4" x14ac:dyDescent="0.3">
      <c r="A42" s="5" t="s">
        <v>33</v>
      </c>
      <c r="B42" s="19">
        <v>0</v>
      </c>
      <c r="C42" s="19">
        <v>0</v>
      </c>
      <c r="D42" s="19">
        <v>0</v>
      </c>
    </row>
    <row r="43" spans="1:4" x14ac:dyDescent="0.3">
      <c r="A43" s="20"/>
      <c r="B43" s="20"/>
      <c r="C43" s="20"/>
      <c r="D43" s="20"/>
    </row>
    <row r="44" spans="1:4" x14ac:dyDescent="0.3">
      <c r="A44" s="3" t="s">
        <v>34</v>
      </c>
      <c r="B44" s="18">
        <f>B37-B40</f>
        <v>-1737765.6399999987</v>
      </c>
      <c r="C44" s="18">
        <f t="shared" ref="C44:D44" si="11">C37-C40</f>
        <v>-2801022.84</v>
      </c>
      <c r="D44" s="18">
        <f t="shared" si="11"/>
        <v>-2801022.84</v>
      </c>
    </row>
    <row r="45" spans="1:4" x14ac:dyDescent="0.3">
      <c r="A45" s="23"/>
      <c r="B45" s="21"/>
      <c r="C45" s="21"/>
      <c r="D45" s="21"/>
    </row>
    <row r="47" spans="1:4" ht="28.8" x14ac:dyDescent="0.3">
      <c r="A47" s="1" t="s">
        <v>20</v>
      </c>
      <c r="B47" s="2" t="s">
        <v>27</v>
      </c>
      <c r="C47" s="2" t="s">
        <v>5</v>
      </c>
      <c r="D47" s="2" t="s">
        <v>6</v>
      </c>
    </row>
    <row r="48" spans="1:4" x14ac:dyDescent="0.3">
      <c r="A48" s="24" t="s">
        <v>35</v>
      </c>
      <c r="B48" s="25">
        <f>B9</f>
        <v>141858327.28999999</v>
      </c>
      <c r="C48" s="25">
        <f>C9</f>
        <v>55615593.399999999</v>
      </c>
      <c r="D48" s="25">
        <f t="shared" ref="D48" si="12">D9</f>
        <v>53845735.68</v>
      </c>
    </row>
    <row r="49" spans="1:4" x14ac:dyDescent="0.3">
      <c r="A49" s="26" t="s">
        <v>36</v>
      </c>
      <c r="B49" s="18">
        <f>B50-B51</f>
        <v>-1737765.6399999987</v>
      </c>
      <c r="C49" s="18">
        <f t="shared" ref="C49:D49" si="13">C50-C51</f>
        <v>-2801022.84</v>
      </c>
      <c r="D49" s="18">
        <f t="shared" si="13"/>
        <v>-2801022.84</v>
      </c>
    </row>
    <row r="50" spans="1:4" x14ac:dyDescent="0.3">
      <c r="A50" s="27" t="s">
        <v>29</v>
      </c>
      <c r="B50" s="19">
        <f>B38</f>
        <v>8000000</v>
      </c>
      <c r="C50" s="19">
        <f>C38</f>
        <v>0</v>
      </c>
      <c r="D50" s="19">
        <f>D38</f>
        <v>0</v>
      </c>
    </row>
    <row r="51" spans="1:4" x14ac:dyDescent="0.3">
      <c r="A51" s="27" t="s">
        <v>32</v>
      </c>
      <c r="B51" s="22">
        <f>B41</f>
        <v>9737765.6399999987</v>
      </c>
      <c r="C51" s="22">
        <f t="shared" ref="C51:D51" si="14">C41</f>
        <v>2801022.84</v>
      </c>
      <c r="D51" s="22">
        <f t="shared" si="14"/>
        <v>2801022.84</v>
      </c>
    </row>
    <row r="52" spans="1:4" x14ac:dyDescent="0.3">
      <c r="A52" s="20"/>
      <c r="B52" s="20"/>
      <c r="C52" s="20"/>
      <c r="D52" s="20"/>
    </row>
    <row r="53" spans="1:4" x14ac:dyDescent="0.3">
      <c r="A53" s="5" t="s">
        <v>12</v>
      </c>
      <c r="B53" s="19">
        <f>B14</f>
        <v>140254235.93000001</v>
      </c>
      <c r="C53" s="19">
        <f t="shared" ref="C53:D53" si="15">C14</f>
        <v>35744072.169999994</v>
      </c>
      <c r="D53" s="19">
        <f t="shared" si="15"/>
        <v>34991962.369999997</v>
      </c>
    </row>
    <row r="54" spans="1:4" x14ac:dyDescent="0.3">
      <c r="A54" s="20"/>
      <c r="B54" s="20"/>
      <c r="C54" s="20"/>
      <c r="D54" s="20"/>
    </row>
    <row r="55" spans="1:4" x14ac:dyDescent="0.3">
      <c r="A55" s="5" t="s">
        <v>15</v>
      </c>
      <c r="B55" s="28">
        <f>B18</f>
        <v>0</v>
      </c>
      <c r="C55" s="19">
        <f t="shared" ref="C55:D55" si="16">C18</f>
        <v>6397044.7999999998</v>
      </c>
      <c r="D55" s="19">
        <f t="shared" si="16"/>
        <v>6397044.7999999998</v>
      </c>
    </row>
    <row r="56" spans="1:4" x14ac:dyDescent="0.3">
      <c r="A56" s="20"/>
      <c r="B56" s="20"/>
      <c r="C56" s="20"/>
      <c r="D56" s="20"/>
    </row>
    <row r="57" spans="1:4" ht="28.8" x14ac:dyDescent="0.3">
      <c r="A57" s="14" t="s">
        <v>37</v>
      </c>
      <c r="B57" s="18">
        <f>B48+B49-B53+B55</f>
        <v>-133674.28000000119</v>
      </c>
      <c r="C57" s="18">
        <f>C48+C49-C53+C55</f>
        <v>23467543.190000009</v>
      </c>
      <c r="D57" s="18">
        <f>D48+D49-D53+D55</f>
        <v>22449795.270000007</v>
      </c>
    </row>
    <row r="58" spans="1:4" x14ac:dyDescent="0.3">
      <c r="A58" s="29"/>
      <c r="B58" s="29"/>
      <c r="C58" s="29"/>
      <c r="D58" s="29"/>
    </row>
    <row r="59" spans="1:4" x14ac:dyDescent="0.3">
      <c r="A59" s="14" t="s">
        <v>38</v>
      </c>
      <c r="B59" s="18">
        <f>B57-B49</f>
        <v>1604091.3599999975</v>
      </c>
      <c r="C59" s="18">
        <f t="shared" ref="C59:D59" si="17">C57-C49</f>
        <v>26268566.030000009</v>
      </c>
      <c r="D59" s="18">
        <f t="shared" si="17"/>
        <v>25250818.110000007</v>
      </c>
    </row>
    <row r="60" spans="1:4" x14ac:dyDescent="0.3">
      <c r="A60" s="21"/>
      <c r="B60" s="21"/>
      <c r="C60" s="21"/>
      <c r="D60" s="21"/>
    </row>
    <row r="62" spans="1:4" ht="28.8" x14ac:dyDescent="0.3">
      <c r="A62" s="1" t="s">
        <v>20</v>
      </c>
      <c r="B62" s="2" t="s">
        <v>27</v>
      </c>
      <c r="C62" s="2" t="s">
        <v>5</v>
      </c>
      <c r="D62" s="2" t="s">
        <v>6</v>
      </c>
    </row>
    <row r="63" spans="1:4" x14ac:dyDescent="0.3">
      <c r="A63" s="24" t="s">
        <v>9</v>
      </c>
      <c r="B63" s="30">
        <f>B10</f>
        <v>124716890.87</v>
      </c>
      <c r="C63" s="30">
        <f t="shared" ref="C63:D63" si="18">C10</f>
        <v>34562882.410000004</v>
      </c>
      <c r="D63" s="30">
        <f t="shared" si="18"/>
        <v>34517082.410000004</v>
      </c>
    </row>
    <row r="64" spans="1:4" x14ac:dyDescent="0.3">
      <c r="A64" s="26" t="s">
        <v>39</v>
      </c>
      <c r="B64" s="4">
        <f>B65-B66</f>
        <v>0</v>
      </c>
      <c r="C64" s="4">
        <f t="shared" ref="C64:D64" si="19">C65-C66</f>
        <v>0</v>
      </c>
      <c r="D64" s="4">
        <f t="shared" si="19"/>
        <v>0</v>
      </c>
    </row>
    <row r="65" spans="1:4" x14ac:dyDescent="0.3">
      <c r="A65" s="27" t="s">
        <v>30</v>
      </c>
      <c r="B65" s="6">
        <f>B39</f>
        <v>0</v>
      </c>
      <c r="C65" s="6">
        <f>C39</f>
        <v>0</v>
      </c>
      <c r="D65" s="6">
        <f>D39</f>
        <v>0</v>
      </c>
    </row>
    <row r="66" spans="1:4" x14ac:dyDescent="0.3">
      <c r="A66" s="27" t="s">
        <v>33</v>
      </c>
      <c r="B66" s="6">
        <f>B42</f>
        <v>0</v>
      </c>
      <c r="C66" s="6">
        <f>C42</f>
        <v>0</v>
      </c>
      <c r="D66" s="6">
        <f>D42</f>
        <v>0</v>
      </c>
    </row>
    <row r="67" spans="1:4" x14ac:dyDescent="0.3">
      <c r="A67" s="20"/>
      <c r="B67" s="9"/>
      <c r="C67" s="9"/>
      <c r="D67" s="9"/>
    </row>
    <row r="68" spans="1:4" x14ac:dyDescent="0.3">
      <c r="A68" s="5" t="s">
        <v>40</v>
      </c>
      <c r="B68" s="6">
        <f>B15</f>
        <v>124716890.87</v>
      </c>
      <c r="C68" s="6">
        <f t="shared" ref="C68:D68" si="20">C15</f>
        <v>13249434.4</v>
      </c>
      <c r="D68" s="6">
        <f t="shared" si="20"/>
        <v>11775210.24</v>
      </c>
    </row>
    <row r="69" spans="1:4" x14ac:dyDescent="0.3">
      <c r="A69" s="20"/>
      <c r="B69" s="9"/>
      <c r="C69" s="9"/>
      <c r="D69" s="9"/>
    </row>
    <row r="70" spans="1:4" x14ac:dyDescent="0.3">
      <c r="A70" s="5" t="s">
        <v>16</v>
      </c>
      <c r="B70" s="11">
        <f>B19</f>
        <v>0</v>
      </c>
      <c r="C70" s="6">
        <f t="shared" ref="C70:D70" si="21">C19</f>
        <v>9320722</v>
      </c>
      <c r="D70" s="6">
        <f t="shared" si="21"/>
        <v>9320722</v>
      </c>
    </row>
    <row r="71" spans="1:4" x14ac:dyDescent="0.3">
      <c r="A71" s="20"/>
      <c r="B71" s="9"/>
      <c r="C71" s="9"/>
      <c r="D71" s="9"/>
    </row>
    <row r="72" spans="1:4" ht="28.8" x14ac:dyDescent="0.3">
      <c r="A72" s="14" t="s">
        <v>41</v>
      </c>
      <c r="B72" s="4">
        <f>B63+B64-B68+B70</f>
        <v>0</v>
      </c>
      <c r="C72" s="4">
        <f t="shared" ref="C72:D72" si="22">C63+C64-C68+C70</f>
        <v>30634170.010000005</v>
      </c>
      <c r="D72" s="4">
        <f t="shared" si="22"/>
        <v>32062594.170000002</v>
      </c>
    </row>
    <row r="73" spans="1:4" x14ac:dyDescent="0.3">
      <c r="A73" s="20"/>
      <c r="B73" s="9"/>
      <c r="C73" s="9"/>
      <c r="D73" s="9"/>
    </row>
    <row r="74" spans="1:4" x14ac:dyDescent="0.3">
      <c r="A74" s="14" t="s">
        <v>42</v>
      </c>
      <c r="B74" s="4">
        <f>B72-B64</f>
        <v>0</v>
      </c>
      <c r="C74" s="4">
        <f>C72-C64</f>
        <v>30634170.010000005</v>
      </c>
      <c r="D74" s="4">
        <f t="shared" ref="D74" si="23">D72-D64</f>
        <v>32062594.170000002</v>
      </c>
    </row>
    <row r="75" spans="1:4" x14ac:dyDescent="0.3">
      <c r="A75" s="21"/>
      <c r="B75" s="16"/>
      <c r="C75" s="16"/>
      <c r="D75" s="16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 xr:uid="{319F680E-28A6-41AE-B13E-9865955A5C88}">
      <formula1>-1.79769313486231E+100</formula1>
      <formula2>1.79769313486231E+100</formula2>
    </dataValidation>
  </dataValidations>
  <pageMargins left="0.7" right="0.7" top="0.75" bottom="0.75" header="0.3" footer="0.3"/>
  <pageSetup scale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Cuentapublica</cp:lastModifiedBy>
  <cp:lastPrinted>2022-06-03T16:29:01Z</cp:lastPrinted>
  <dcterms:created xsi:type="dcterms:W3CDTF">2022-06-03T16:17:51Z</dcterms:created>
  <dcterms:modified xsi:type="dcterms:W3CDTF">2022-06-03T16:29:06Z</dcterms:modified>
</cp:coreProperties>
</file>